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345" activeTab="1"/>
  </bookViews>
  <sheets>
    <sheet name="xfcnm" sheetId="1" r:id="rId1"/>
    <sheet name="Сводка" sheetId="2" r:id="rId2"/>
  </sheets>
  <definedNames/>
  <calcPr fullCalcOnLoad="1"/>
</workbook>
</file>

<file path=xl/sharedStrings.xml><?xml version="1.0" encoding="utf-8"?>
<sst xmlns="http://schemas.openxmlformats.org/spreadsheetml/2006/main" count="70" uniqueCount="65">
  <si>
    <t>масса хлорида натрия</t>
  </si>
  <si>
    <t>количество вещества натрия</t>
  </si>
  <si>
    <t>масса оксида натрия</t>
  </si>
  <si>
    <t>массовая доля оксида натрия в цементе, %</t>
  </si>
  <si>
    <t>масса силиката натрия</t>
  </si>
  <si>
    <t>массовая доля силиката натрия,%</t>
  </si>
  <si>
    <t>цемент</t>
  </si>
  <si>
    <t>red - chem not corr petrogr</t>
  </si>
  <si>
    <t>green - chem corr petr</t>
  </si>
  <si>
    <t>0 - none</t>
  </si>
  <si>
    <t>petrogr</t>
  </si>
  <si>
    <t>0 - none, 1 - cracks</t>
  </si>
  <si>
    <t>1stpass</t>
  </si>
  <si>
    <t>akt: 0 - none, 1 - cracks</t>
  </si>
  <si>
    <t>Chem</t>
  </si>
  <si>
    <t>foto - perron, 1 - cracks, 0 - none</t>
  </si>
  <si>
    <t>Кросс - корреляция</t>
  </si>
  <si>
    <t>№ обр</t>
  </si>
  <si>
    <t>Нормированный показатель дефектности (0 - годный, 1 - г-о) по разным методам</t>
  </si>
  <si>
    <t>Акт</t>
  </si>
  <si>
    <t>Опт микр</t>
  </si>
  <si>
    <t>Сод. сил.</t>
  </si>
  <si>
    <t>Фото</t>
  </si>
  <si>
    <t>Поля</t>
  </si>
  <si>
    <t>Аналогично</t>
  </si>
  <si>
    <t>Соотношение А/К с структуре новообразований</t>
  </si>
  <si>
    <t>Соотношение А/К в структуре растворной части</t>
  </si>
  <si>
    <t>Заключение в акте приемки образцов</t>
  </si>
  <si>
    <t>Визуальный анализ оптического изображения, полученного с разрешением 10...100 мкм</t>
  </si>
  <si>
    <t>Анализ по ASTM 289</t>
  </si>
  <si>
    <t>corr 0</t>
  </si>
  <si>
    <t>6 13 14 15</t>
  </si>
  <si>
    <t>corr 1</t>
  </si>
  <si>
    <t>1 2</t>
  </si>
  <si>
    <t>part corr 1</t>
  </si>
  <si>
    <t>part corr 0</t>
  </si>
  <si>
    <t>9 16</t>
  </si>
  <si>
    <t>NOT corr</t>
  </si>
  <si>
    <t>3 11 12</t>
  </si>
  <si>
    <t>4 5 7 8 10</t>
  </si>
  <si>
    <t>Alpha</t>
  </si>
  <si>
    <t>class A</t>
  </si>
  <si>
    <t>class B</t>
  </si>
  <si>
    <t>Соотношение А/К с структуре межфазной поверхности</t>
  </si>
  <si>
    <t>Интенсивность излучения КР, обусловленного аморфной частью межфазной границы</t>
  </si>
  <si>
    <t>Наличие в спектре КР межфазной границы линий, не идентифицируемых в спектрах минеральных составляющих крупного и мелкого заполнителей</t>
  </si>
  <si>
    <t>Средний размер микропор</t>
  </si>
  <si>
    <t>Неоднородность микропорового пространства</t>
  </si>
  <si>
    <t>Аэропроэкт</t>
  </si>
  <si>
    <t>Е.В. Королев</t>
  </si>
  <si>
    <t>А.С. Иноземцев</t>
  </si>
  <si>
    <t>А.Н. Гришина</t>
  </si>
  <si>
    <t>мое</t>
  </si>
  <si>
    <t>С.С Иноземцев/мое</t>
  </si>
  <si>
    <t>Визуальный анализ аэродромной одежды вблизи места отбора образца - НЕ ПОЙДЕТ В ОТЧЕТ, это не наше дело!</t>
  </si>
  <si>
    <t>Определяется методом (экспертных оценок/волевым усилием) фрактального анализа профиля релеевского рассеяния излучения возбуждения (длина волны 532 нм)</t>
  </si>
  <si>
    <t>class C</t>
  </si>
  <si>
    <t>class D</t>
  </si>
  <si>
    <t>class E</t>
  </si>
  <si>
    <t>ДТА</t>
  </si>
  <si>
    <t>W</t>
  </si>
  <si>
    <t>По массе, относительная шкала</t>
  </si>
  <si>
    <t>Цементного камня, сравнение с эталоном (литературными данными), потом нормализация УБРАТЬ - не та цель исследования</t>
  </si>
  <si>
    <t>Там их и правда мало !</t>
  </si>
  <si>
    <t>Сод. натрия (сил)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</si>
</sst>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</fonts>
  <fills count="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  <xf numFmtId="2" fontId="0" fillId="3" borderId="0" xfId="0" applyNumberFormat="1" applyFont="1" applyFill="1" applyAlignment="1">
      <alignment/>
    </xf>
    <xf numFmtId="0" fontId="0" fillId="3" borderId="0" xfId="0" applyFont="1" applyFill="1" applyAlignment="1">
      <alignment/>
    </xf>
    <xf numFmtId="2" fontId="0" fillId="3" borderId="0" xfId="0" applyNumberFormat="1" applyFill="1" applyAlignment="1">
      <alignment/>
    </xf>
    <xf numFmtId="0" fontId="0" fillId="3" borderId="0" xfId="0" applyFill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164" fontId="0" fillId="5" borderId="0" xfId="0" applyNumberFormat="1" applyFill="1" applyAlignment="1">
      <alignment/>
    </xf>
    <xf numFmtId="0" fontId="0" fillId="7" borderId="0" xfId="0" applyFill="1" applyAlignment="1">
      <alignment/>
    </xf>
    <xf numFmtId="164" fontId="0" fillId="7" borderId="0" xfId="0" applyNumberFormat="1" applyFill="1" applyAlignment="1">
      <alignment/>
    </xf>
    <xf numFmtId="164" fontId="0" fillId="3" borderId="0" xfId="0" applyNumberFormat="1" applyFill="1" applyAlignment="1">
      <alignment/>
    </xf>
    <xf numFmtId="0" fontId="0" fillId="8" borderId="0" xfId="0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30"/>
  <sheetViews>
    <sheetView workbookViewId="0" topLeftCell="A1">
      <selection activeCell="A1" sqref="A1"/>
    </sheetView>
  </sheetViews>
  <sheetFormatPr defaultColWidth="9.00390625" defaultRowHeight="12.75"/>
  <cols>
    <col min="6" max="6" width="19.875" style="0" customWidth="1"/>
    <col min="8" max="8" width="26.25390625" style="0" customWidth="1"/>
    <col min="10" max="10" width="20.125" style="0" customWidth="1"/>
    <col min="12" max="12" width="35.75390625" style="0" customWidth="1"/>
    <col min="14" max="14" width="21.75390625" style="0" customWidth="1"/>
    <col min="16" max="16" width="32.625" style="0" customWidth="1"/>
  </cols>
  <sheetData>
    <row r="2" ht="12.75">
      <c r="D2" t="s">
        <v>7</v>
      </c>
    </row>
    <row r="3" spans="4:18" ht="12.75">
      <c r="D3" t="s">
        <v>8</v>
      </c>
      <c r="R3" t="s">
        <v>9</v>
      </c>
    </row>
    <row r="5" ht="12.75">
      <c r="C5" t="s">
        <v>12</v>
      </c>
    </row>
    <row r="6" spans="3:13" ht="12.75">
      <c r="C6" t="s">
        <v>11</v>
      </c>
      <c r="M6" t="s">
        <v>15</v>
      </c>
    </row>
    <row r="7" spans="3:18" ht="12.75">
      <c r="C7" t="s">
        <v>10</v>
      </c>
      <c r="F7" t="s">
        <v>0</v>
      </c>
      <c r="H7" t="s">
        <v>1</v>
      </c>
      <c r="J7" t="s">
        <v>2</v>
      </c>
      <c r="L7" t="s">
        <v>3</v>
      </c>
      <c r="N7" t="s">
        <v>4</v>
      </c>
      <c r="P7" t="s">
        <v>5</v>
      </c>
      <c r="Q7" t="s">
        <v>14</v>
      </c>
      <c r="R7" t="s">
        <v>13</v>
      </c>
    </row>
    <row r="8" spans="2:18" ht="12.75">
      <c r="B8">
        <v>1</v>
      </c>
      <c r="C8">
        <v>0</v>
      </c>
      <c r="D8" s="6">
        <v>1.2</v>
      </c>
      <c r="E8" s="7"/>
      <c r="F8" s="7">
        <v>0.0926</v>
      </c>
      <c r="G8" s="7"/>
      <c r="H8" s="7">
        <f>F8/(23+35.5)</f>
        <v>0.0015829059829059829</v>
      </c>
      <c r="I8" s="7"/>
      <c r="J8" s="7">
        <f>(H8/2)*(23+23+16)</f>
        <v>0.04907008547008547</v>
      </c>
      <c r="K8" s="7"/>
      <c r="L8" s="6">
        <f>J8/0.5*100</f>
        <v>9.814017094017094</v>
      </c>
      <c r="M8">
        <v>1</v>
      </c>
      <c r="N8">
        <f>H8/2*(23+23+28+48)</f>
        <v>0.09655726495726495</v>
      </c>
      <c r="P8">
        <f>N8/0.5*100</f>
        <v>19.31145299145299</v>
      </c>
      <c r="Q8" s="8">
        <f>(N8-$L$29)/($L$30-$L$29)</f>
        <v>1</v>
      </c>
      <c r="R8">
        <v>0.5</v>
      </c>
    </row>
    <row r="9" spans="2:18" ht="12.75">
      <c r="B9">
        <v>2</v>
      </c>
      <c r="C9">
        <v>1</v>
      </c>
      <c r="D9" s="2">
        <v>2.2</v>
      </c>
      <c r="E9" s="2"/>
      <c r="F9" s="2">
        <v>0.0667</v>
      </c>
      <c r="G9" s="2"/>
      <c r="H9" s="2">
        <f aca="true" t="shared" si="0" ref="H9:H26">F9/(23+35.5)</f>
        <v>0.00114017094017094</v>
      </c>
      <c r="I9" s="2"/>
      <c r="J9" s="2">
        <f aca="true" t="shared" si="1" ref="J9:J26">(H9/2)*(23+23+16)</f>
        <v>0.035345299145299144</v>
      </c>
      <c r="K9" s="2"/>
      <c r="L9" s="3">
        <f aca="true" t="shared" si="2" ref="L9:L26">J9/0.5*100</f>
        <v>7.069059829059829</v>
      </c>
      <c r="M9">
        <v>1</v>
      </c>
      <c r="N9">
        <f aca="true" t="shared" si="3" ref="N9:N26">H9/2*(23+23+28+48)</f>
        <v>0.06955042735042734</v>
      </c>
      <c r="P9">
        <f aca="true" t="shared" si="4" ref="P9:P26">N9/0.5*100</f>
        <v>13.910085470085468</v>
      </c>
      <c r="Q9" s="8">
        <f aca="true" t="shared" si="5" ref="Q9:Q23">(N9-$L$29)/($L$30-$L$29)</f>
        <v>0.6916666666666665</v>
      </c>
      <c r="R9">
        <v>0.5</v>
      </c>
    </row>
    <row r="10" spans="2:18" ht="12.75">
      <c r="B10">
        <v>3</v>
      </c>
      <c r="C10">
        <v>1</v>
      </c>
      <c r="D10" s="4">
        <v>3.2</v>
      </c>
      <c r="E10" s="5"/>
      <c r="F10" s="5">
        <v>0.0087</v>
      </c>
      <c r="G10" s="5"/>
      <c r="H10" s="5">
        <f t="shared" si="0"/>
        <v>0.00014871794871794872</v>
      </c>
      <c r="I10" s="5"/>
      <c r="J10" s="5">
        <f t="shared" si="1"/>
        <v>0.0046102564102564105</v>
      </c>
      <c r="K10" s="5"/>
      <c r="L10" s="4">
        <f t="shared" si="2"/>
        <v>0.9220512820512821</v>
      </c>
      <c r="M10">
        <v>0</v>
      </c>
      <c r="N10">
        <f t="shared" si="3"/>
        <v>0.009071794871794872</v>
      </c>
      <c r="P10">
        <f t="shared" si="4"/>
        <v>1.8143589743589743</v>
      </c>
      <c r="Q10" s="8">
        <f t="shared" si="5"/>
        <v>0.0011904761904762001</v>
      </c>
      <c r="R10">
        <v>0.5</v>
      </c>
    </row>
    <row r="11" spans="2:18" ht="12.75">
      <c r="B11">
        <v>4</v>
      </c>
      <c r="C11">
        <v>0</v>
      </c>
      <c r="D11" s="2">
        <v>4.2</v>
      </c>
      <c r="E11" s="2"/>
      <c r="F11" s="2">
        <v>0.0205</v>
      </c>
      <c r="G11" s="2"/>
      <c r="H11" s="2">
        <f t="shared" si="0"/>
        <v>0.00035042735042735044</v>
      </c>
      <c r="I11" s="2"/>
      <c r="J11" s="2">
        <f t="shared" si="1"/>
        <v>0.010863247863247863</v>
      </c>
      <c r="K11" s="2"/>
      <c r="L11" s="3">
        <f t="shared" si="2"/>
        <v>2.1726495726495725</v>
      </c>
      <c r="M11">
        <v>0</v>
      </c>
      <c r="N11">
        <f t="shared" si="3"/>
        <v>0.021376068376068376</v>
      </c>
      <c r="P11">
        <f t="shared" si="4"/>
        <v>4.275213675213675</v>
      </c>
      <c r="Q11" s="8">
        <f t="shared" si="5"/>
        <v>0.1416666666666667</v>
      </c>
      <c r="R11">
        <v>0</v>
      </c>
    </row>
    <row r="12" spans="2:18" ht="12.75">
      <c r="B12">
        <v>5</v>
      </c>
      <c r="C12">
        <v>0.5</v>
      </c>
      <c r="D12" s="3">
        <v>5</v>
      </c>
      <c r="E12" s="2"/>
      <c r="F12" s="2">
        <v>0.0618</v>
      </c>
      <c r="G12" s="2"/>
      <c r="H12" s="2">
        <f t="shared" si="0"/>
        <v>0.0010564102564102563</v>
      </c>
      <c r="I12" s="2"/>
      <c r="J12" s="2">
        <f t="shared" si="1"/>
        <v>0.03274871794871795</v>
      </c>
      <c r="K12" s="2"/>
      <c r="L12" s="3">
        <f t="shared" si="2"/>
        <v>6.549743589743589</v>
      </c>
      <c r="M12">
        <v>0</v>
      </c>
      <c r="N12">
        <f t="shared" si="3"/>
        <v>0.06444102564102563</v>
      </c>
      <c r="P12">
        <f t="shared" si="4"/>
        <v>12.888205128205128</v>
      </c>
      <c r="Q12" s="8">
        <f t="shared" si="5"/>
        <v>0.6333333333333333</v>
      </c>
      <c r="R12">
        <v>0</v>
      </c>
    </row>
    <row r="13" spans="2:18" ht="12.75">
      <c r="B13">
        <v>6</v>
      </c>
      <c r="C13">
        <v>1</v>
      </c>
      <c r="D13" s="2">
        <v>6</v>
      </c>
      <c r="E13" s="2"/>
      <c r="F13" s="2">
        <v>0.0401</v>
      </c>
      <c r="G13" s="2"/>
      <c r="H13" s="2">
        <f t="shared" si="0"/>
        <v>0.0006854700854700854</v>
      </c>
      <c r="I13" s="2"/>
      <c r="J13" s="2">
        <f t="shared" si="1"/>
        <v>0.021249572649572647</v>
      </c>
      <c r="K13" s="2"/>
      <c r="L13" s="3">
        <f t="shared" si="2"/>
        <v>4.24991452991453</v>
      </c>
      <c r="M13">
        <v>1</v>
      </c>
      <c r="N13">
        <f t="shared" si="3"/>
        <v>0.04181367521367521</v>
      </c>
      <c r="P13">
        <f t="shared" si="4"/>
        <v>8.362735042735043</v>
      </c>
      <c r="Q13" s="8">
        <f t="shared" si="5"/>
        <v>0.375</v>
      </c>
      <c r="R13">
        <v>1</v>
      </c>
    </row>
    <row r="14" spans="2:18" ht="12.75">
      <c r="B14">
        <v>7</v>
      </c>
      <c r="C14">
        <v>1</v>
      </c>
      <c r="D14" s="3">
        <v>7</v>
      </c>
      <c r="E14" s="2"/>
      <c r="F14" s="2">
        <v>0.0195</v>
      </c>
      <c r="G14" s="2"/>
      <c r="H14" s="2">
        <f t="shared" si="0"/>
        <v>0.0003333333333333333</v>
      </c>
      <c r="I14" s="2"/>
      <c r="J14" s="2">
        <f t="shared" si="1"/>
        <v>0.010333333333333333</v>
      </c>
      <c r="K14" s="2"/>
      <c r="L14" s="3">
        <f t="shared" si="2"/>
        <v>2.0666666666666664</v>
      </c>
      <c r="M14">
        <v>0</v>
      </c>
      <c r="N14">
        <f t="shared" si="3"/>
        <v>0.02033333333333333</v>
      </c>
      <c r="P14">
        <f t="shared" si="4"/>
        <v>4.066666666666666</v>
      </c>
      <c r="Q14" s="8">
        <f t="shared" si="5"/>
        <v>0.12976190476190477</v>
      </c>
      <c r="R14">
        <v>0</v>
      </c>
    </row>
    <row r="15" spans="2:18" ht="12.75">
      <c r="B15">
        <v>8</v>
      </c>
      <c r="C15">
        <v>0.5</v>
      </c>
      <c r="D15" s="2">
        <v>8</v>
      </c>
      <c r="E15" s="2"/>
      <c r="F15" s="2">
        <v>0.0086</v>
      </c>
      <c r="G15" s="2"/>
      <c r="H15" s="2">
        <f t="shared" si="0"/>
        <v>0.000147008547008547</v>
      </c>
      <c r="I15" s="2"/>
      <c r="J15" s="2">
        <f t="shared" si="1"/>
        <v>0.0045572649572649575</v>
      </c>
      <c r="K15" s="2"/>
      <c r="L15" s="3">
        <f t="shared" si="2"/>
        <v>0.9114529914529915</v>
      </c>
      <c r="M15">
        <v>0</v>
      </c>
      <c r="N15">
        <f t="shared" si="3"/>
        <v>0.008967521367521367</v>
      </c>
      <c r="P15">
        <f t="shared" si="4"/>
        <v>1.7935042735042734</v>
      </c>
      <c r="Q15" s="8">
        <f t="shared" si="5"/>
        <v>0</v>
      </c>
      <c r="R15">
        <v>0</v>
      </c>
    </row>
    <row r="16" spans="2:18" ht="12.75">
      <c r="B16">
        <v>9</v>
      </c>
      <c r="C16">
        <v>0</v>
      </c>
      <c r="D16" s="3">
        <v>9</v>
      </c>
      <c r="E16" s="2"/>
      <c r="F16" s="2">
        <v>0.0144</v>
      </c>
      <c r="G16" s="2"/>
      <c r="H16" s="2">
        <f t="shared" si="0"/>
        <v>0.00024615384615384614</v>
      </c>
      <c r="I16" s="2"/>
      <c r="J16" s="2">
        <f t="shared" si="1"/>
        <v>0.00763076923076923</v>
      </c>
      <c r="K16" s="2"/>
      <c r="L16" s="3">
        <f t="shared" si="2"/>
        <v>1.526153846153846</v>
      </c>
      <c r="M16">
        <v>1</v>
      </c>
      <c r="N16">
        <f t="shared" si="3"/>
        <v>0.015015384615384614</v>
      </c>
      <c r="P16">
        <f t="shared" si="4"/>
        <v>3.003076923076923</v>
      </c>
      <c r="Q16" s="8">
        <f t="shared" si="5"/>
        <v>0.06904761904761905</v>
      </c>
      <c r="R16">
        <v>0</v>
      </c>
    </row>
    <row r="17" spans="2:18" ht="12.75">
      <c r="B17">
        <v>10</v>
      </c>
      <c r="C17">
        <v>0.5</v>
      </c>
      <c r="D17" s="2">
        <v>10</v>
      </c>
      <c r="E17" s="2"/>
      <c r="F17" s="2">
        <v>0.0346</v>
      </c>
      <c r="G17" s="2"/>
      <c r="H17" s="2">
        <f t="shared" si="0"/>
        <v>0.0005914529914529914</v>
      </c>
      <c r="I17" s="2"/>
      <c r="J17" s="2">
        <f t="shared" si="1"/>
        <v>0.018335042735042734</v>
      </c>
      <c r="K17" s="2"/>
      <c r="L17" s="3">
        <f t="shared" si="2"/>
        <v>3.667008547008547</v>
      </c>
      <c r="M17">
        <v>0</v>
      </c>
      <c r="N17">
        <f t="shared" si="3"/>
        <v>0.03607863247863248</v>
      </c>
      <c r="P17">
        <f t="shared" si="4"/>
        <v>7.215726495726496</v>
      </c>
      <c r="Q17" s="8">
        <f t="shared" si="5"/>
        <v>0.3095238095238096</v>
      </c>
      <c r="R17">
        <v>0</v>
      </c>
    </row>
    <row r="18" spans="2:18" ht="12.75">
      <c r="B18">
        <v>11</v>
      </c>
      <c r="C18">
        <v>1</v>
      </c>
      <c r="D18" s="3">
        <v>11</v>
      </c>
      <c r="E18" s="2"/>
      <c r="F18" s="2">
        <v>0.0272</v>
      </c>
      <c r="G18" s="2"/>
      <c r="H18" s="2">
        <f t="shared" si="0"/>
        <v>0.00046495726495726495</v>
      </c>
      <c r="I18" s="2"/>
      <c r="J18" s="2">
        <f t="shared" si="1"/>
        <v>0.014413675213675214</v>
      </c>
      <c r="K18" s="2"/>
      <c r="L18" s="3">
        <f t="shared" si="2"/>
        <v>2.882735042735043</v>
      </c>
      <c r="M18">
        <v>0</v>
      </c>
      <c r="N18">
        <f t="shared" si="3"/>
        <v>0.02836239316239316</v>
      </c>
      <c r="P18">
        <f t="shared" si="4"/>
        <v>5.672478632478632</v>
      </c>
      <c r="Q18" s="8">
        <f t="shared" si="5"/>
        <v>0.22142857142857145</v>
      </c>
      <c r="R18">
        <v>0.5</v>
      </c>
    </row>
    <row r="19" spans="2:18" ht="12.75">
      <c r="B19">
        <v>12</v>
      </c>
      <c r="C19">
        <v>1</v>
      </c>
      <c r="D19" s="2">
        <v>12</v>
      </c>
      <c r="E19" s="2"/>
      <c r="F19" s="2">
        <v>0.0286</v>
      </c>
      <c r="G19" s="2"/>
      <c r="H19" s="2">
        <f t="shared" si="0"/>
        <v>0.0004888888888888889</v>
      </c>
      <c r="I19" s="2"/>
      <c r="J19" s="2">
        <f t="shared" si="1"/>
        <v>0.015155555555555554</v>
      </c>
      <c r="K19" s="2"/>
      <c r="L19" s="3">
        <f t="shared" si="2"/>
        <v>3.0311111111111106</v>
      </c>
      <c r="M19">
        <v>0</v>
      </c>
      <c r="N19">
        <f t="shared" si="3"/>
        <v>0.02982222222222222</v>
      </c>
      <c r="P19">
        <f t="shared" si="4"/>
        <v>5.964444444444443</v>
      </c>
      <c r="Q19" s="8">
        <f t="shared" si="5"/>
        <v>0.23809523809523808</v>
      </c>
      <c r="R19">
        <v>0.5</v>
      </c>
    </row>
    <row r="20" spans="2:18" ht="12.75">
      <c r="B20">
        <v>13</v>
      </c>
      <c r="C20">
        <v>1</v>
      </c>
      <c r="D20" s="3">
        <v>13</v>
      </c>
      <c r="E20" s="2"/>
      <c r="F20" s="2">
        <v>0.0258</v>
      </c>
      <c r="G20" s="2"/>
      <c r="H20" s="2">
        <f t="shared" si="0"/>
        <v>0.00044102564102564104</v>
      </c>
      <c r="I20" s="2"/>
      <c r="J20" s="2">
        <f t="shared" si="1"/>
        <v>0.013671794871794872</v>
      </c>
      <c r="K20" s="2"/>
      <c r="L20" s="3">
        <f t="shared" si="2"/>
        <v>2.7343589743589742</v>
      </c>
      <c r="M20">
        <v>1</v>
      </c>
      <c r="N20">
        <f t="shared" si="3"/>
        <v>0.026902564102564103</v>
      </c>
      <c r="P20">
        <f t="shared" si="4"/>
        <v>5.380512820512821</v>
      </c>
      <c r="Q20" s="8">
        <f t="shared" si="5"/>
        <v>0.20476190476190478</v>
      </c>
      <c r="R20">
        <v>1</v>
      </c>
    </row>
    <row r="21" spans="2:18" ht="12.75">
      <c r="B21">
        <v>14</v>
      </c>
      <c r="C21">
        <v>0.5</v>
      </c>
      <c r="D21" s="2">
        <v>14</v>
      </c>
      <c r="E21" s="2"/>
      <c r="F21" s="2">
        <v>0.0281</v>
      </c>
      <c r="G21" s="2"/>
      <c r="H21" s="2">
        <f t="shared" si="0"/>
        <v>0.00048034188034188035</v>
      </c>
      <c r="I21" s="2"/>
      <c r="J21" s="2">
        <f t="shared" si="1"/>
        <v>0.014890598290598292</v>
      </c>
      <c r="K21" s="2"/>
      <c r="L21" s="3">
        <f t="shared" si="2"/>
        <v>2.9781196581196583</v>
      </c>
      <c r="M21">
        <v>1</v>
      </c>
      <c r="N21">
        <f t="shared" si="3"/>
        <v>0.029300854700854702</v>
      </c>
      <c r="P21">
        <f t="shared" si="4"/>
        <v>5.86017094017094</v>
      </c>
      <c r="Q21" s="8">
        <f t="shared" si="5"/>
        <v>0.23214285714285718</v>
      </c>
      <c r="R21">
        <v>1</v>
      </c>
    </row>
    <row r="22" spans="2:18" ht="12.75">
      <c r="B22">
        <v>15</v>
      </c>
      <c r="C22">
        <v>1</v>
      </c>
      <c r="D22" s="3">
        <v>15</v>
      </c>
      <c r="E22" s="2"/>
      <c r="F22" s="2">
        <v>0.0316</v>
      </c>
      <c r="G22" s="2"/>
      <c r="H22" s="2">
        <f t="shared" si="0"/>
        <v>0.0005401709401709402</v>
      </c>
      <c r="I22" s="2"/>
      <c r="J22" s="2">
        <f t="shared" si="1"/>
        <v>0.016745299145299146</v>
      </c>
      <c r="K22" s="2"/>
      <c r="L22" s="3">
        <f t="shared" si="2"/>
        <v>3.3490598290598292</v>
      </c>
      <c r="M22">
        <v>1</v>
      </c>
      <c r="N22">
        <f t="shared" si="3"/>
        <v>0.03295042735042735</v>
      </c>
      <c r="P22">
        <f t="shared" si="4"/>
        <v>6.59008547008547</v>
      </c>
      <c r="Q22" s="8">
        <f t="shared" si="5"/>
        <v>0.27380952380952384</v>
      </c>
      <c r="R22">
        <v>1</v>
      </c>
    </row>
    <row r="23" spans="2:18" ht="12.75">
      <c r="B23">
        <v>16</v>
      </c>
      <c r="C23">
        <v>1</v>
      </c>
      <c r="D23" s="2">
        <v>16</v>
      </c>
      <c r="E23" s="2"/>
      <c r="F23" s="2">
        <v>0.0395</v>
      </c>
      <c r="G23" s="2"/>
      <c r="H23" s="2">
        <f t="shared" si="0"/>
        <v>0.0006752136752136753</v>
      </c>
      <c r="I23" s="2"/>
      <c r="J23" s="2">
        <f t="shared" si="1"/>
        <v>0.020931623931623934</v>
      </c>
      <c r="K23" s="2"/>
      <c r="L23" s="3">
        <f t="shared" si="2"/>
        <v>4.1863247863247866</v>
      </c>
      <c r="M23">
        <v>0</v>
      </c>
      <c r="N23">
        <f t="shared" si="3"/>
        <v>0.04118803418803419</v>
      </c>
      <c r="P23">
        <f t="shared" si="4"/>
        <v>8.237606837606839</v>
      </c>
      <c r="Q23" s="8">
        <f t="shared" si="5"/>
        <v>0.36785714285714294</v>
      </c>
      <c r="R23">
        <v>1</v>
      </c>
    </row>
    <row r="24" ht="12.75">
      <c r="L24" s="1"/>
    </row>
    <row r="25" ht="12.75">
      <c r="L25" s="1"/>
    </row>
    <row r="26" spans="4:16" ht="12.75">
      <c r="D26" t="s">
        <v>6</v>
      </c>
      <c r="F26">
        <v>0.0053</v>
      </c>
      <c r="H26">
        <f t="shared" si="0"/>
        <v>9.05982905982906E-05</v>
      </c>
      <c r="J26">
        <f t="shared" si="1"/>
        <v>0.002808547008547009</v>
      </c>
      <c r="L26" s="1">
        <f t="shared" si="2"/>
        <v>0.5617094017094018</v>
      </c>
      <c r="N26">
        <f t="shared" si="3"/>
        <v>0.005526495726495727</v>
      </c>
      <c r="P26">
        <f t="shared" si="4"/>
        <v>1.1052991452991454</v>
      </c>
    </row>
    <row r="29" ht="12.75">
      <c r="L29">
        <f>MIN(N8:N23)</f>
        <v>0.008967521367521367</v>
      </c>
    </row>
    <row r="30" ht="12.75">
      <c r="L30">
        <f>MAX(N8:N23)</f>
        <v>0.09655726495726495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 topLeftCell="A1">
      <selection activeCell="G13" sqref="G13"/>
    </sheetView>
  </sheetViews>
  <sheetFormatPr defaultColWidth="9.00390625" defaultRowHeight="12.75"/>
  <sheetData>
    <row r="1" ht="12.75">
      <c r="A1" s="9" t="s">
        <v>16</v>
      </c>
    </row>
    <row r="3" ht="12.75">
      <c r="B3" t="s">
        <v>18</v>
      </c>
    </row>
    <row r="4" spans="1:13" ht="12.75">
      <c r="A4" t="s">
        <v>17</v>
      </c>
      <c r="B4" t="s">
        <v>19</v>
      </c>
      <c r="C4" t="s">
        <v>22</v>
      </c>
      <c r="D4" t="s">
        <v>20</v>
      </c>
      <c r="E4" t="s">
        <v>64</v>
      </c>
      <c r="G4" t="s">
        <v>60</v>
      </c>
      <c r="H4" t="s">
        <v>26</v>
      </c>
      <c r="I4" t="s">
        <v>43</v>
      </c>
      <c r="J4" t="s">
        <v>44</v>
      </c>
      <c r="K4" t="s">
        <v>45</v>
      </c>
      <c r="L4" t="s">
        <v>46</v>
      </c>
      <c r="M4" t="s">
        <v>47</v>
      </c>
    </row>
    <row r="5" spans="1:7" ht="12.75">
      <c r="A5" s="10">
        <v>1</v>
      </c>
      <c r="B5" s="12">
        <v>0.5</v>
      </c>
      <c r="C5" s="12">
        <v>1</v>
      </c>
      <c r="D5" s="7">
        <v>0</v>
      </c>
      <c r="E5" s="8">
        <v>1</v>
      </c>
      <c r="G5" s="8">
        <v>0.5942339505123454</v>
      </c>
    </row>
    <row r="6" spans="1:7" ht="12.75">
      <c r="A6" s="10">
        <v>2</v>
      </c>
      <c r="B6" s="12">
        <v>0.5</v>
      </c>
      <c r="C6" s="12">
        <v>1</v>
      </c>
      <c r="D6" s="7">
        <v>1</v>
      </c>
      <c r="E6" s="8">
        <v>0.6916666666666665</v>
      </c>
      <c r="G6" s="15">
        <v>0.17257858782230118</v>
      </c>
    </row>
    <row r="7" spans="1:7" ht="12.75">
      <c r="A7" s="10">
        <v>3</v>
      </c>
      <c r="B7" s="12">
        <v>0.5</v>
      </c>
      <c r="C7" s="12">
        <v>0</v>
      </c>
      <c r="D7" s="14">
        <v>1</v>
      </c>
      <c r="E7" s="8">
        <v>0.0011904761904762001</v>
      </c>
      <c r="G7" s="8">
        <v>0.21414426221588445</v>
      </c>
    </row>
    <row r="8" spans="1:13" ht="12.75">
      <c r="A8" s="11">
        <v>4</v>
      </c>
      <c r="B8" s="12">
        <v>0</v>
      </c>
      <c r="C8" s="12">
        <v>0</v>
      </c>
      <c r="D8" s="11">
        <v>0</v>
      </c>
      <c r="E8" s="13">
        <v>0.1416666666666667</v>
      </c>
      <c r="G8" s="13">
        <v>0.16481729734606268</v>
      </c>
      <c r="H8" s="11"/>
      <c r="I8" s="11"/>
      <c r="J8" s="14"/>
      <c r="K8" s="11"/>
      <c r="L8" s="11"/>
      <c r="M8" s="11"/>
    </row>
    <row r="9" spans="1:13" ht="12.75">
      <c r="A9" s="11">
        <v>5</v>
      </c>
      <c r="B9" s="12">
        <v>0</v>
      </c>
      <c r="C9" s="12">
        <v>0</v>
      </c>
      <c r="D9" s="14">
        <v>0.4</v>
      </c>
      <c r="E9" s="13">
        <v>0.6333333333333333</v>
      </c>
      <c r="G9" s="13">
        <v>0</v>
      </c>
      <c r="H9" s="11"/>
      <c r="I9" s="11"/>
      <c r="J9" s="14"/>
      <c r="K9" s="11"/>
      <c r="L9" s="11"/>
      <c r="M9" s="11"/>
    </row>
    <row r="10" spans="1:13" ht="12.75">
      <c r="A10" s="11">
        <v>6</v>
      </c>
      <c r="B10" s="12">
        <v>1</v>
      </c>
      <c r="C10" s="12">
        <v>1</v>
      </c>
      <c r="D10" s="11">
        <v>1</v>
      </c>
      <c r="E10" s="15">
        <v>0.375</v>
      </c>
      <c r="G10" s="15">
        <v>0.5304228663837366</v>
      </c>
      <c r="H10" s="11"/>
      <c r="I10" s="11"/>
      <c r="J10" s="11"/>
      <c r="K10" s="14"/>
      <c r="L10" s="11"/>
      <c r="M10" s="11"/>
    </row>
    <row r="11" spans="1:13" ht="12.75">
      <c r="A11" s="11">
        <v>7</v>
      </c>
      <c r="B11" s="12">
        <v>0</v>
      </c>
      <c r="C11" s="12">
        <v>0</v>
      </c>
      <c r="D11" s="7">
        <v>0.8</v>
      </c>
      <c r="E11" s="13">
        <v>0.12976190476190477</v>
      </c>
      <c r="G11" s="15">
        <v>0.6275815323461413</v>
      </c>
      <c r="H11" s="11"/>
      <c r="I11" s="11"/>
      <c r="J11" s="14"/>
      <c r="K11" s="11"/>
      <c r="L11" s="11"/>
      <c r="M11" s="11"/>
    </row>
    <row r="12" spans="1:13" ht="12.75">
      <c r="A12" s="11">
        <v>8</v>
      </c>
      <c r="B12" s="12">
        <v>0</v>
      </c>
      <c r="C12" s="12">
        <v>0</v>
      </c>
      <c r="D12" s="14">
        <v>0.4</v>
      </c>
      <c r="E12" s="13">
        <v>0</v>
      </c>
      <c r="G12" s="13">
        <v>0.2802868652546684</v>
      </c>
      <c r="H12" s="11"/>
      <c r="I12" s="11"/>
      <c r="J12" s="14"/>
      <c r="K12" s="11"/>
      <c r="L12" s="11"/>
      <c r="M12" s="11"/>
    </row>
    <row r="13" spans="1:7" ht="12.75">
      <c r="A13" s="7">
        <v>9</v>
      </c>
      <c r="B13" s="12">
        <v>0</v>
      </c>
      <c r="C13" s="12">
        <v>1</v>
      </c>
      <c r="D13" s="14">
        <v>0</v>
      </c>
      <c r="E13" s="8">
        <v>0.06904761904761905</v>
      </c>
      <c r="G13" s="8">
        <v>0.2321634601477078</v>
      </c>
    </row>
    <row r="14" spans="1:13" ht="12.75">
      <c r="A14" s="11">
        <v>10</v>
      </c>
      <c r="B14" s="12">
        <v>0</v>
      </c>
      <c r="C14" s="12">
        <v>0</v>
      </c>
      <c r="D14" s="11">
        <v>0.2</v>
      </c>
      <c r="E14" s="13">
        <v>0.3095238095238096</v>
      </c>
      <c r="G14" s="13">
        <v>0.34629130435757355</v>
      </c>
      <c r="H14" s="11"/>
      <c r="I14" s="11"/>
      <c r="J14" s="14"/>
      <c r="K14" s="11"/>
      <c r="L14" s="11"/>
      <c r="M14" s="11"/>
    </row>
    <row r="15" spans="1:7" ht="12.75">
      <c r="A15" s="10">
        <v>11</v>
      </c>
      <c r="B15" s="12">
        <v>0.5</v>
      </c>
      <c r="C15" s="12">
        <v>0</v>
      </c>
      <c r="D15" s="14">
        <v>1</v>
      </c>
      <c r="E15" s="8">
        <v>0.22142857142857145</v>
      </c>
      <c r="G15" s="8">
        <v>0.24061043605475976</v>
      </c>
    </row>
    <row r="16" spans="1:7" ht="12.75">
      <c r="A16" s="10">
        <v>12</v>
      </c>
      <c r="B16" s="12">
        <v>0.5</v>
      </c>
      <c r="C16" s="12">
        <v>0</v>
      </c>
      <c r="D16" s="14">
        <v>1</v>
      </c>
      <c r="E16" s="8">
        <v>0.23809523809523808</v>
      </c>
      <c r="G16" s="8">
        <v>0.25698602679408566</v>
      </c>
    </row>
    <row r="17" spans="1:7" ht="12.75">
      <c r="A17" s="11">
        <v>13</v>
      </c>
      <c r="B17" s="12">
        <v>1</v>
      </c>
      <c r="C17" s="12">
        <v>1</v>
      </c>
      <c r="D17" s="11">
        <v>1</v>
      </c>
      <c r="E17" s="16">
        <v>0.20476190476190478</v>
      </c>
      <c r="F17" s="17" t="s">
        <v>63</v>
      </c>
      <c r="G17" s="13">
        <v>1</v>
      </c>
    </row>
    <row r="18" spans="1:13" ht="12.75">
      <c r="A18" s="11">
        <v>14</v>
      </c>
      <c r="B18" s="12">
        <v>1</v>
      </c>
      <c r="C18" s="12">
        <v>1</v>
      </c>
      <c r="D18" s="11">
        <v>0.5</v>
      </c>
      <c r="E18" s="16">
        <v>0.23214285714285718</v>
      </c>
      <c r="G18" s="13">
        <v>0.5818652951042914</v>
      </c>
      <c r="H18" s="11"/>
      <c r="I18" s="11"/>
      <c r="J18" s="11"/>
      <c r="K18" s="14"/>
      <c r="L18" s="11"/>
      <c r="M18" s="11"/>
    </row>
    <row r="19" spans="1:7" ht="12.75">
      <c r="A19" s="11">
        <v>15</v>
      </c>
      <c r="B19" s="12">
        <v>1</v>
      </c>
      <c r="C19" s="12">
        <v>1</v>
      </c>
      <c r="D19" s="11">
        <v>1</v>
      </c>
      <c r="E19" s="16">
        <v>0.27380952380952384</v>
      </c>
      <c r="G19" s="13">
        <v>0.7620884809517813</v>
      </c>
    </row>
    <row r="20" spans="1:7" ht="12.75">
      <c r="A20" s="7">
        <v>16</v>
      </c>
      <c r="B20" s="12">
        <v>1</v>
      </c>
      <c r="C20" s="12">
        <v>0</v>
      </c>
      <c r="D20" s="14">
        <v>1</v>
      </c>
      <c r="E20" s="8">
        <v>0.36785714285714294</v>
      </c>
      <c r="G20" s="8">
        <v>0.7424493600836006</v>
      </c>
    </row>
    <row r="21" spans="2:12" ht="12.75">
      <c r="B21" t="s">
        <v>48</v>
      </c>
      <c r="C21" t="s">
        <v>49</v>
      </c>
      <c r="D21" t="s">
        <v>50</v>
      </c>
      <c r="E21" t="s">
        <v>51</v>
      </c>
      <c r="H21" t="s">
        <v>52</v>
      </c>
      <c r="L21" t="s">
        <v>53</v>
      </c>
    </row>
    <row r="23" ht="12.75">
      <c r="A23" t="s">
        <v>23</v>
      </c>
    </row>
    <row r="24" spans="1:2" ht="12.75">
      <c r="A24" t="s">
        <v>19</v>
      </c>
      <c r="B24" t="s">
        <v>27</v>
      </c>
    </row>
    <row r="25" spans="1:2" ht="12.75">
      <c r="A25" t="s">
        <v>22</v>
      </c>
      <c r="B25" t="s">
        <v>54</v>
      </c>
    </row>
    <row r="26" spans="1:2" ht="12.75">
      <c r="A26" t="s">
        <v>20</v>
      </c>
      <c r="B26" t="s">
        <v>28</v>
      </c>
    </row>
    <row r="27" spans="1:2" ht="12.75">
      <c r="A27" t="s">
        <v>21</v>
      </c>
      <c r="B27" t="s">
        <v>29</v>
      </c>
    </row>
    <row r="28" spans="1:2" ht="12.75">
      <c r="A28" t="s">
        <v>26</v>
      </c>
      <c r="B28" t="s">
        <v>55</v>
      </c>
    </row>
    <row r="29" spans="1:2" ht="12.75">
      <c r="A29" t="s">
        <v>25</v>
      </c>
      <c r="B29" t="s">
        <v>24</v>
      </c>
    </row>
    <row r="30" spans="1:2" ht="12.75">
      <c r="A30" t="s">
        <v>59</v>
      </c>
      <c r="B30" t="s">
        <v>62</v>
      </c>
    </row>
    <row r="31" spans="1:2" ht="12.75">
      <c r="A31" t="s">
        <v>60</v>
      </c>
      <c r="B31" t="s">
        <v>61</v>
      </c>
    </row>
    <row r="32" ht="12.75">
      <c r="C32" t="s">
        <v>40</v>
      </c>
    </row>
    <row r="33" spans="1:4" ht="12.75">
      <c r="A33" t="s">
        <v>39</v>
      </c>
      <c r="B33" t="s">
        <v>30</v>
      </c>
      <c r="C33" s="11">
        <v>1</v>
      </c>
      <c r="D33" t="s">
        <v>41</v>
      </c>
    </row>
    <row r="34" spans="1:4" ht="12.75">
      <c r="A34" t="s">
        <v>31</v>
      </c>
      <c r="B34" t="s">
        <v>32</v>
      </c>
      <c r="C34" s="11">
        <v>1</v>
      </c>
      <c r="D34" t="s">
        <v>42</v>
      </c>
    </row>
    <row r="35" spans="1:4" ht="12.75">
      <c r="A35" t="s">
        <v>38</v>
      </c>
      <c r="B35" t="s">
        <v>35</v>
      </c>
      <c r="C35" s="10">
        <v>0.5</v>
      </c>
      <c r="D35" t="s">
        <v>56</v>
      </c>
    </row>
    <row r="36" spans="1:4" ht="12.75">
      <c r="A36" t="s">
        <v>33</v>
      </c>
      <c r="B36" t="s">
        <v>34</v>
      </c>
      <c r="C36" s="10">
        <v>0.5</v>
      </c>
      <c r="D36" t="s">
        <v>57</v>
      </c>
    </row>
    <row r="37" spans="1:4" ht="12.75">
      <c r="A37" t="s">
        <v>36</v>
      </c>
      <c r="B37" t="s">
        <v>37</v>
      </c>
      <c r="C37" s="7">
        <v>0</v>
      </c>
      <c r="D37" t="s">
        <v>58</v>
      </c>
    </row>
  </sheetData>
  <printOptions/>
  <pageMargins left="0.75" right="0.75" top="1" bottom="1" header="0.5" footer="0.5"/>
  <pageSetup horizontalDpi="600" verticalDpi="600" orientation="portrait" paperSize="9" r:id="rId1"/>
  <ignoredErrors>
    <ignoredError sqref="A37 A3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Анютка</dc:creator>
  <cp:keywords/>
  <dc:description/>
  <cp:lastModifiedBy>kkatarn</cp:lastModifiedBy>
  <dcterms:created xsi:type="dcterms:W3CDTF">2013-01-26T12:49:34Z</dcterms:created>
  <dcterms:modified xsi:type="dcterms:W3CDTF">2013-02-02T14:43:00Z</dcterms:modified>
  <cp:category/>
  <cp:version/>
  <cp:contentType/>
  <cp:contentStatus/>
</cp:coreProperties>
</file>